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KAJ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8" i="1" s="1"/>
  <c r="I13" i="1"/>
  <c r="H4" i="1"/>
  <c r="I3" i="1"/>
  <c r="I8" i="1" l="1"/>
  <c r="I12" i="1"/>
  <c r="F9" i="1"/>
  <c r="I9" i="1" s="1"/>
  <c r="J10" i="1" l="1"/>
  <c r="I14" i="1" s="1"/>
  <c r="J15" i="1" s="1"/>
  <c r="I17" i="1" l="1"/>
  <c r="J21" i="1" s="1"/>
  <c r="J24" i="1" s="1"/>
  <c r="G26" i="1" s="1"/>
  <c r="J3" i="1" s="1"/>
</calcChain>
</file>

<file path=xl/sharedStrings.xml><?xml version="1.0" encoding="utf-8"?>
<sst xmlns="http://schemas.openxmlformats.org/spreadsheetml/2006/main" count="27" uniqueCount="26">
  <si>
    <t>RATE ANALYSIS FOR "CEMENT SAND MORTAR"</t>
  </si>
  <si>
    <t>C/S Mortar Ratio</t>
  </si>
  <si>
    <t xml:space="preserve">Wet Volume </t>
  </si>
  <si>
    <t xml:space="preserve">Dry Volume </t>
  </si>
  <si>
    <r>
      <t>m</t>
    </r>
    <r>
      <rPr>
        <b/>
        <vertAlign val="superscript"/>
        <sz val="10"/>
        <rFont val="Times New Roman"/>
        <family val="1"/>
      </rPr>
      <t>3</t>
    </r>
  </si>
  <si>
    <t>MATERIAL Incl. Transport Charges</t>
  </si>
  <si>
    <t>Qty.</t>
  </si>
  <si>
    <t>Units</t>
  </si>
  <si>
    <t>Rs. /Unit</t>
  </si>
  <si>
    <t>AMOUNT (Rs.)</t>
  </si>
  <si>
    <t>SUBTOTAL (Rs.)</t>
  </si>
  <si>
    <t>CEMENT BAGS</t>
  </si>
  <si>
    <t>Bags</t>
  </si>
  <si>
    <t>SAND</t>
  </si>
  <si>
    <t>LABOUR With Machine Mixing</t>
  </si>
  <si>
    <t>Days</t>
  </si>
  <si>
    <t>Semi-skilled labour</t>
  </si>
  <si>
    <t>Unskilled labour</t>
  </si>
  <si>
    <t>Hire and running charges for mechanical mixer</t>
  </si>
  <si>
    <t>LS</t>
  </si>
  <si>
    <t>PRIME COST (Rs.):</t>
  </si>
  <si>
    <t>SUNDRIES @ 3% of Prime Cost</t>
  </si>
  <si>
    <t>CONTRACTOR PROFIT</t>
  </si>
  <si>
    <t>C.P</t>
  </si>
  <si>
    <t>TOTAL COST  (Rs.)</t>
  </si>
  <si>
    <t>Downloaded from TheConstructor.Org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</si>
</sst>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:&quot;0"/>
    <numFmt numFmtId="165" formatCode="_(* #,##0.00_);_(* \(#,##0.00\);_(* &quot;-&quot;??_);_(@_)"/>
    <numFmt numFmtId="166" formatCode="0.0&quot; m3&quot;"/>
    <numFmt numFmtId="167" formatCode="0.0"/>
    <numFmt numFmtId="168" formatCode="0.000"/>
    <numFmt numFmtId="169" formatCode="0&quot; %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omic Sans MS"/>
      <family val="4"/>
    </font>
    <font>
      <b/>
      <sz val="10"/>
      <name val="Times New Roman"/>
      <family val="1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Times New Roman"/>
      <family val="1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Times New Roman"/>
      <family val="1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sz val="10"/>
      <color indexed="23"/>
      <name val="Arial"/>
      <family val="2"/>
    </font>
    <font>
      <sz val="10"/>
      <color indexed="2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4" fillId="2" borderId="6" xfId="0" applyFont="1" applyFill="1" applyBorder="1"/>
    <xf numFmtId="0" fontId="3" fillId="2" borderId="7" xfId="0" applyFont="1" applyFill="1" applyBorder="1"/>
    <xf numFmtId="0" fontId="0" fillId="2" borderId="7" xfId="0" applyFill="1" applyBorder="1"/>
    <xf numFmtId="0" fontId="5" fillId="2" borderId="7" xfId="0" applyFont="1" applyFill="1" applyBorder="1"/>
    <xf numFmtId="164" fontId="6" fillId="0" borderId="7" xfId="0" applyNumberFormat="1" applyFont="1" applyFill="1" applyBorder="1" applyAlignment="1" applyProtection="1">
      <alignment horizontal="left"/>
      <protection locked="0"/>
    </xf>
    <xf numFmtId="0" fontId="0" fillId="2" borderId="8" xfId="0" applyFill="1" applyBorder="1"/>
    <xf numFmtId="0" fontId="7" fillId="3" borderId="0" xfId="0" applyFont="1" applyFill="1" applyBorder="1"/>
    <xf numFmtId="0" fontId="8" fillId="3" borderId="0" xfId="0" applyFont="1" applyFill="1" applyBorder="1" applyAlignment="1">
      <alignment horizontal="right"/>
    </xf>
    <xf numFmtId="165" fontId="8" fillId="3" borderId="5" xfId="0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6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7" fontId="9" fillId="2" borderId="0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67" fontId="5" fillId="2" borderId="7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10" xfId="0" applyFill="1" applyBorder="1"/>
    <xf numFmtId="0" fontId="11" fillId="2" borderId="0" xfId="0" applyFont="1" applyFill="1" applyBorder="1"/>
    <xf numFmtId="0" fontId="0" fillId="2" borderId="0" xfId="0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0" fontId="12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13" fillId="2" borderId="7" xfId="0" applyFont="1" applyFill="1" applyBorder="1"/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12" xfId="0" applyFont="1" applyFill="1" applyBorder="1"/>
    <xf numFmtId="0" fontId="0" fillId="2" borderId="13" xfId="0" applyFill="1" applyBorder="1"/>
    <xf numFmtId="2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/>
    <xf numFmtId="0" fontId="0" fillId="2" borderId="9" xfId="0" applyFill="1" applyBorder="1" applyAlignment="1">
      <alignment horizontal="center"/>
    </xf>
    <xf numFmtId="168" fontId="5" fillId="2" borderId="7" xfId="0" applyNumberFormat="1" applyFon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12" fillId="2" borderId="2" xfId="0" applyFont="1" applyFill="1" applyBorder="1"/>
    <xf numFmtId="0" fontId="12" fillId="2" borderId="3" xfId="0" applyFont="1" applyFill="1" applyBorder="1"/>
    <xf numFmtId="0" fontId="5" fillId="2" borderId="6" xfId="0" applyFont="1" applyFill="1" applyBorder="1" applyAlignment="1">
      <alignment horizontal="center"/>
    </xf>
    <xf numFmtId="169" fontId="6" fillId="0" borderId="7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>
      <alignment horizontal="center"/>
    </xf>
    <xf numFmtId="0" fontId="0" fillId="2" borderId="4" xfId="0" quotePrefix="1" applyFill="1" applyBorder="1"/>
    <xf numFmtId="43" fontId="9" fillId="2" borderId="7" xfId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0" fontId="0" fillId="2" borderId="0" xfId="0" applyFill="1"/>
    <xf numFmtId="0" fontId="3" fillId="2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F$3" horiz="1" max="10" min="1" page="10" val="6"/>
</file>

<file path=xl/ctrlProps/ctrlProp2.xml><?xml version="1.0" encoding="utf-8"?>
<formControlPr xmlns="http://schemas.microsoft.com/office/spreadsheetml/2009/9/main" objectType="Scroll" dx="16" fmlaLink="$E$4" horiz="1" max="5000" page="10"/>
</file>

<file path=xl/ctrlProps/ctrlProp3.xml><?xml version="1.0" encoding="utf-8"?>
<formControlPr xmlns="http://schemas.microsoft.com/office/spreadsheetml/2009/9/main" objectType="Scroll" dx="16" fmlaLink="$H$24" horiz="1" max="20" min="5" page="10" val="1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</xdr:row>
          <xdr:rowOff>9525</xdr:rowOff>
        </xdr:from>
        <xdr:to>
          <xdr:col>6</xdr:col>
          <xdr:colOff>238125</xdr:colOff>
          <xdr:row>2</xdr:row>
          <xdr:rowOff>180975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0</xdr:rowOff>
        </xdr:from>
        <xdr:to>
          <xdr:col>4</xdr:col>
          <xdr:colOff>542925</xdr:colOff>
          <xdr:row>4</xdr:row>
          <xdr:rowOff>161925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590550</xdr:colOff>
          <xdr:row>24</xdr:row>
          <xdr:rowOff>161925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4" sqref="E4"/>
    </sheetView>
  </sheetViews>
  <sheetFormatPr defaultRowHeight="15" x14ac:dyDescent="0.25"/>
  <sheetData>
    <row r="1" spans="1:10" ht="19.5" x14ac:dyDescent="0.4">
      <c r="A1" s="1" t="s">
        <v>0</v>
      </c>
      <c r="B1" s="2"/>
      <c r="C1" s="3"/>
      <c r="D1" s="3"/>
      <c r="E1" s="3"/>
      <c r="F1" s="3"/>
      <c r="G1" s="3"/>
      <c r="H1" s="3"/>
      <c r="I1" s="4"/>
      <c r="J1" s="5"/>
    </row>
    <row r="2" spans="1:10" ht="15.75" thickBot="1" x14ac:dyDescent="0.3">
      <c r="A2" s="6"/>
      <c r="B2" s="7" t="s">
        <v>25</v>
      </c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1</v>
      </c>
      <c r="B3" s="10"/>
      <c r="C3" s="11"/>
      <c r="D3" s="11"/>
      <c r="E3" s="12">
        <v>1</v>
      </c>
      <c r="F3" s="13">
        <v>6</v>
      </c>
      <c r="G3" s="14"/>
      <c r="H3" s="15"/>
      <c r="I3" s="16" t="str">
        <f>"Rate per "&amp;E4&amp;"m3 =Rs. "</f>
        <v xml:space="preserve">Rate per 1m3 =Rs. </v>
      </c>
      <c r="J3" s="17">
        <f>+G26</f>
        <v>2942.0397897282828</v>
      </c>
    </row>
    <row r="4" spans="1:10" ht="15.75" thickBot="1" x14ac:dyDescent="0.3">
      <c r="A4" s="18" t="s">
        <v>2</v>
      </c>
      <c r="B4" s="19"/>
      <c r="C4" s="20"/>
      <c r="D4" s="20"/>
      <c r="E4" s="21">
        <v>1</v>
      </c>
      <c r="F4" s="19"/>
      <c r="G4" s="22"/>
      <c r="H4" s="23" t="str">
        <f>"for CM "&amp;E3&amp;":"&amp;F3</f>
        <v>for CM 1:6</v>
      </c>
      <c r="I4" s="24"/>
      <c r="J4" s="25"/>
    </row>
    <row r="5" spans="1:10" ht="15.75" thickBot="1" x14ac:dyDescent="0.3">
      <c r="A5" s="26"/>
      <c r="B5" s="27"/>
      <c r="C5" s="28"/>
      <c r="D5" s="28"/>
      <c r="E5" s="29"/>
      <c r="F5" s="27"/>
      <c r="G5" s="28"/>
      <c r="H5" s="7"/>
      <c r="I5" s="7"/>
      <c r="J5" s="8"/>
    </row>
    <row r="6" spans="1:10" ht="16.5" thickBot="1" x14ac:dyDescent="0.3">
      <c r="A6" s="18" t="s">
        <v>3</v>
      </c>
      <c r="B6" s="12"/>
      <c r="C6" s="11"/>
      <c r="D6" s="11"/>
      <c r="E6" s="30">
        <f>1.3*E4</f>
        <v>1.3</v>
      </c>
      <c r="F6" s="19" t="s">
        <v>4</v>
      </c>
      <c r="G6" s="22"/>
      <c r="H6" s="7"/>
      <c r="I6" s="7"/>
      <c r="J6" s="8"/>
    </row>
    <row r="7" spans="1:10" ht="26.25" thickBot="1" x14ac:dyDescent="0.3">
      <c r="A7" s="31" t="s">
        <v>5</v>
      </c>
      <c r="B7" s="32"/>
      <c r="C7" s="32"/>
      <c r="D7" s="32"/>
      <c r="E7" s="32"/>
      <c r="F7" s="33" t="s">
        <v>6</v>
      </c>
      <c r="G7" s="33" t="s">
        <v>7</v>
      </c>
      <c r="H7" s="34" t="s">
        <v>8</v>
      </c>
      <c r="I7" s="34" t="s">
        <v>9</v>
      </c>
      <c r="J7" s="35" t="s">
        <v>10</v>
      </c>
    </row>
    <row r="8" spans="1:10" ht="15.75" thickBot="1" x14ac:dyDescent="0.3">
      <c r="A8" s="18" t="s">
        <v>11</v>
      </c>
      <c r="B8" s="12"/>
      <c r="C8" s="12"/>
      <c r="D8" s="11"/>
      <c r="E8" s="11"/>
      <c r="F8" s="36">
        <f>+$E$3*E6/(SUM($E$3:$F$3)*0.0347)</f>
        <v>5.3519967064635656</v>
      </c>
      <c r="G8" s="37" t="s">
        <v>12</v>
      </c>
      <c r="H8" s="38">
        <v>250</v>
      </c>
      <c r="I8" s="39">
        <f>+H8*F8</f>
        <v>1337.9991766158914</v>
      </c>
      <c r="J8" s="40"/>
    </row>
    <row r="9" spans="1:10" ht="17.25" thickBot="1" x14ac:dyDescent="0.3">
      <c r="A9" s="18" t="s">
        <v>13</v>
      </c>
      <c r="B9" s="12"/>
      <c r="C9" s="12"/>
      <c r="D9" s="11"/>
      <c r="E9" s="11"/>
      <c r="F9" s="36">
        <f>+$F$3*$E$6/SUM($E$3:$F$3)</f>
        <v>1.1142857142857143</v>
      </c>
      <c r="G9" s="37" t="s">
        <v>4</v>
      </c>
      <c r="H9" s="38">
        <v>900</v>
      </c>
      <c r="I9" s="36">
        <f>+H9*F9</f>
        <v>1002.8571428571429</v>
      </c>
      <c r="J9" s="41"/>
    </row>
    <row r="10" spans="1:10" ht="15.75" thickBot="1" x14ac:dyDescent="0.3">
      <c r="A10" s="6"/>
      <c r="B10" s="7"/>
      <c r="C10" s="7"/>
      <c r="D10" s="7"/>
      <c r="E10" s="7"/>
      <c r="F10" s="7"/>
      <c r="G10" s="7"/>
      <c r="H10" s="42"/>
      <c r="I10" s="43"/>
      <c r="J10" s="44">
        <f>+SUM(I8:I9)</f>
        <v>2340.8563194730341</v>
      </c>
    </row>
    <row r="11" spans="1:10" ht="15.75" thickBot="1" x14ac:dyDescent="0.3">
      <c r="A11" s="9" t="s">
        <v>14</v>
      </c>
      <c r="B11" s="45"/>
      <c r="C11" s="45"/>
      <c r="D11" s="45"/>
      <c r="E11" s="45"/>
      <c r="F11" s="46" t="s">
        <v>15</v>
      </c>
      <c r="G11" s="45"/>
      <c r="H11" s="47"/>
      <c r="I11" s="48"/>
      <c r="J11" s="49"/>
    </row>
    <row r="12" spans="1:10" ht="15.75" thickBot="1" x14ac:dyDescent="0.3">
      <c r="A12" s="50" t="s">
        <v>16</v>
      </c>
      <c r="B12" s="51"/>
      <c r="C12" s="51"/>
      <c r="D12" s="51"/>
      <c r="E12" s="51"/>
      <c r="F12" s="52">
        <v>0.27</v>
      </c>
      <c r="G12" s="53"/>
      <c r="H12" s="72">
        <v>250</v>
      </c>
      <c r="I12" s="52">
        <f>+H12*F12</f>
        <v>67.5</v>
      </c>
      <c r="J12" s="54"/>
    </row>
    <row r="13" spans="1:10" ht="15.75" thickBot="1" x14ac:dyDescent="0.3">
      <c r="A13" s="18" t="s">
        <v>17</v>
      </c>
      <c r="B13" s="11"/>
      <c r="C13" s="11"/>
      <c r="D13" s="11"/>
      <c r="E13" s="11"/>
      <c r="F13" s="55">
        <v>2.5999999999999999E-2</v>
      </c>
      <c r="G13" s="12"/>
      <c r="H13" s="30">
        <v>200</v>
      </c>
      <c r="I13" s="36">
        <f>+H13*F13</f>
        <v>5.2</v>
      </c>
      <c r="J13" s="56"/>
    </row>
    <row r="14" spans="1:10" x14ac:dyDescent="0.25">
      <c r="A14" s="26" t="s">
        <v>18</v>
      </c>
      <c r="B14" s="57"/>
      <c r="C14" s="57"/>
      <c r="D14" s="57"/>
      <c r="E14" s="57"/>
      <c r="F14" s="58" t="s">
        <v>19</v>
      </c>
      <c r="G14" s="57"/>
      <c r="H14" s="57"/>
      <c r="I14" s="59">
        <f>+J10*3%</f>
        <v>70.225689584191016</v>
      </c>
      <c r="J14" s="56"/>
    </row>
    <row r="15" spans="1:10" ht="15.75" thickBot="1" x14ac:dyDescent="0.3">
      <c r="A15" s="26"/>
      <c r="B15" s="57"/>
      <c r="C15" s="57"/>
      <c r="D15" s="57"/>
      <c r="E15" s="57"/>
      <c r="F15" s="58"/>
      <c r="G15" s="57"/>
      <c r="H15" s="57"/>
      <c r="I15" s="59"/>
      <c r="J15" s="44">
        <f>+SUM(I12:I14)</f>
        <v>142.92568958419102</v>
      </c>
    </row>
    <row r="16" spans="1:10" ht="15.75" thickBot="1" x14ac:dyDescent="0.3">
      <c r="A16" s="6"/>
      <c r="B16" s="7"/>
      <c r="C16" s="7"/>
      <c r="D16" s="7"/>
      <c r="E16" s="7"/>
      <c r="F16" s="7"/>
      <c r="G16" s="7"/>
      <c r="H16" s="7"/>
      <c r="I16" s="43"/>
      <c r="J16" s="60"/>
    </row>
    <row r="17" spans="1:10" ht="15.75" thickBot="1" x14ac:dyDescent="0.3">
      <c r="A17" s="9" t="s">
        <v>20</v>
      </c>
      <c r="B17" s="45"/>
      <c r="C17" s="11"/>
      <c r="D17" s="11"/>
      <c r="E17" s="11"/>
      <c r="F17" s="11"/>
      <c r="G17" s="11"/>
      <c r="H17" s="11"/>
      <c r="I17" s="61">
        <f>+SUM(J10:J15)</f>
        <v>2483.782009057225</v>
      </c>
      <c r="J17" s="60"/>
    </row>
    <row r="18" spans="1:10" x14ac:dyDescent="0.25">
      <c r="A18" s="6"/>
      <c r="B18" s="7"/>
      <c r="C18" s="7"/>
      <c r="D18" s="7"/>
      <c r="E18" s="7"/>
      <c r="F18" s="7"/>
      <c r="G18" s="7"/>
      <c r="H18" s="7"/>
      <c r="I18" s="7"/>
      <c r="J18" s="60"/>
    </row>
    <row r="19" spans="1:10" ht="15.75" thickBot="1" x14ac:dyDescent="0.3">
      <c r="A19" s="6"/>
      <c r="B19" s="7"/>
      <c r="C19" s="7"/>
      <c r="D19" s="7"/>
      <c r="E19" s="7"/>
      <c r="F19" s="7"/>
      <c r="G19" s="7"/>
      <c r="H19" s="7"/>
      <c r="I19" s="7"/>
      <c r="J19" s="60"/>
    </row>
    <row r="20" spans="1:10" ht="15.75" thickBot="1" x14ac:dyDescent="0.3">
      <c r="A20" s="9" t="s">
        <v>21</v>
      </c>
      <c r="B20" s="45"/>
      <c r="C20" s="45"/>
      <c r="D20" s="11"/>
      <c r="E20" s="11"/>
      <c r="F20" s="11"/>
      <c r="G20" s="11"/>
      <c r="H20" s="11"/>
      <c r="I20" s="11"/>
      <c r="J20" s="40"/>
    </row>
    <row r="21" spans="1:10" ht="15.75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44">
        <f>0.03*I17</f>
        <v>74.513460271716752</v>
      </c>
    </row>
    <row r="22" spans="1:10" ht="15.75" thickBot="1" x14ac:dyDescent="0.3">
      <c r="A22" s="6"/>
      <c r="B22" s="7"/>
      <c r="C22" s="7"/>
      <c r="D22" s="7"/>
      <c r="E22" s="7"/>
      <c r="F22" s="7"/>
      <c r="G22" s="7"/>
      <c r="H22" s="7"/>
      <c r="I22" s="7"/>
      <c r="J22" s="62"/>
    </row>
    <row r="23" spans="1:10" ht="15.75" thickBot="1" x14ac:dyDescent="0.3">
      <c r="A23" s="9" t="s">
        <v>22</v>
      </c>
      <c r="B23" s="45"/>
      <c r="C23" s="45"/>
      <c r="D23" s="45"/>
      <c r="E23" s="45"/>
      <c r="F23" s="45"/>
      <c r="G23" s="63"/>
      <c r="H23" s="63"/>
      <c r="I23" s="64"/>
      <c r="J23" s="62"/>
    </row>
    <row r="24" spans="1:10" ht="15.75" thickBot="1" x14ac:dyDescent="0.3">
      <c r="A24" s="6"/>
      <c r="B24" s="7"/>
      <c r="C24" s="7"/>
      <c r="D24" s="7"/>
      <c r="E24" s="7"/>
      <c r="F24" s="7"/>
      <c r="G24" s="65" t="s">
        <v>23</v>
      </c>
      <c r="H24" s="66">
        <v>15</v>
      </c>
      <c r="I24" s="11"/>
      <c r="J24" s="67">
        <f>H24/100*SUM(J10:J23)</f>
        <v>383.74432039934123</v>
      </c>
    </row>
    <row r="25" spans="1:10" ht="15.75" thickBot="1" x14ac:dyDescent="0.3">
      <c r="A25" s="68"/>
      <c r="B25" s="7"/>
      <c r="C25" s="7"/>
      <c r="D25" s="7"/>
      <c r="E25" s="7"/>
      <c r="F25" s="7"/>
      <c r="G25" s="7"/>
      <c r="H25" s="7"/>
      <c r="I25" s="7"/>
      <c r="J25" s="49"/>
    </row>
    <row r="26" spans="1:10" ht="15.75" thickBot="1" x14ac:dyDescent="0.3">
      <c r="A26" s="9" t="s">
        <v>24</v>
      </c>
      <c r="B26" s="45"/>
      <c r="C26" s="11"/>
      <c r="D26" s="11"/>
      <c r="E26" s="11"/>
      <c r="F26" s="11"/>
      <c r="G26" s="69">
        <f>+SUM(J10:J25)</f>
        <v>2942.0397897282828</v>
      </c>
      <c r="H26" s="69"/>
      <c r="I26" s="69"/>
      <c r="J26" s="70"/>
    </row>
    <row r="27" spans="1:10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</row>
  </sheetData>
  <sheetProtection algorithmName="SHA-512" hashValue="R2dsvFhya0p3fX+mV/BoFpF0dHsWPYC/1W4Tzy1DFi29ZtquZ3Tkkh9jiS8koFNlWZUbY56AJuOAkTdJqIWsow==" saltValue="Qy8zJHM3Uy9YGPr4Vc02Tg==" spinCount="100000" sheet="1" objects="1" scenarios="1"/>
  <protectedRanges>
    <protectedRange sqref="A3:J26" name="Range1"/>
  </protectedRanges>
  <mergeCells count="3">
    <mergeCell ref="H4:J4"/>
    <mergeCell ref="A7:E7"/>
    <mergeCell ref="G26:J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5</xdr:col>
                    <xdr:colOff>333375</xdr:colOff>
                    <xdr:row>2</xdr:row>
                    <xdr:rowOff>9525</xdr:rowOff>
                  </from>
                  <to>
                    <xdr:col>6</xdr:col>
                    <xdr:colOff>238125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4</xdr:col>
                    <xdr:colOff>28575</xdr:colOff>
                    <xdr:row>4</xdr:row>
                    <xdr:rowOff>0</xdr:rowOff>
                  </from>
                  <to>
                    <xdr:col>4</xdr:col>
                    <xdr:colOff>542925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590550</xdr:colOff>
                    <xdr:row>24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 Mishra</dc:creator>
  <cp:lastModifiedBy>Gopal Mishra</cp:lastModifiedBy>
  <dcterms:created xsi:type="dcterms:W3CDTF">2013-01-04T17:51:46Z</dcterms:created>
  <dcterms:modified xsi:type="dcterms:W3CDTF">2013-01-04T17:56:34Z</dcterms:modified>
</cp:coreProperties>
</file>